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F0B16A1-FD1D-4C71-AB76-DDBD085E87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D5" i="8"/>
  <c r="D7" i="8"/>
  <c r="D9" i="8"/>
  <c r="D11" i="8"/>
  <c r="D13" i="8"/>
  <c r="D15" i="8"/>
  <c r="D18" i="8"/>
  <c r="D20" i="8"/>
  <c r="D22" i="8"/>
  <c r="D24" i="8"/>
  <c r="D26" i="8"/>
  <c r="D28" i="8"/>
  <c r="D30" i="8"/>
  <c r="D35" i="8"/>
  <c r="D36" i="8"/>
  <c r="D37" i="8"/>
  <c r="D38" i="8"/>
  <c r="D40" i="8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1" i="6"/>
  <c r="D15" i="6"/>
  <c r="D18" i="6"/>
  <c r="D20" i="6"/>
  <c r="D22" i="6"/>
  <c r="D24" i="6"/>
  <c r="D26" i="6"/>
  <c r="D28" i="6"/>
  <c r="D30" i="6"/>
  <c r="D35" i="6"/>
  <c r="D36" i="6"/>
  <c r="D37" i="6"/>
  <c r="D38" i="6"/>
  <c r="D40" i="6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39" i="6" l="1"/>
  <c r="D39" i="8"/>
  <c r="D32" i="6"/>
  <c r="D32" i="8"/>
  <c r="D47" i="8"/>
  <c r="D17" i="6"/>
  <c r="D33" i="6" s="1"/>
  <c r="D48" i="6" s="1"/>
  <c r="D47" i="6"/>
  <c r="D17" i="8"/>
  <c r="D33" i="8" s="1"/>
  <c r="S15" i="3"/>
  <c r="AH15" i="3" s="1"/>
  <c r="C11" i="3" l="1"/>
  <c r="C37" i="3" s="1"/>
  <c r="D48" i="8"/>
  <c r="S15" i="7"/>
  <c r="AH15" i="7" s="1"/>
  <c r="C11" i="7" s="1"/>
  <c r="C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<sst xmlns="http://schemas.openxmlformats.org/spreadsheetml/2006/main" count="524" uniqueCount="129">
  <si>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</si>
  <si>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</si>
  <si>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</si>
  <si>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</si>
  <si>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</si>
  <si>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</si>
  <si>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</si>
  <si>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</si>
  <si>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</si>
  <si>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</si>
  <si>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</si>
  <si>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</si>
  <si>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</si>
  <si>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</si>
  <si>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</si>
  <si>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</si>
  <si>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</si>
  <si>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</si>
  <si>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</si>
  <si>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</si>
  <si>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</si>
  <si>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</si>
  <si>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</si>
  <si>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</si>
  <si>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</si>
  <si>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</si>
  <si>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</si>
  <si>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</si>
  <si>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</si>
  <si>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</si>
  <si>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</si>
  <si>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</si>
  <si>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</si>
  <si>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</si>
  <si>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</si>
  <si>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</si>
  <si>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</si>
  <si>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</si>
  <si>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</si>
  <si>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</si>
  <si>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</si>
  <si>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</si>
  <si>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</si>
  <si>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</si>
  <si>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</si>
  <si>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</si>
  <si>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</si>
  <si>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</si>
  <si>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</si>
  <si>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</si>
  <si>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</si>
  <si>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</si>
  <si>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</si>
  <si>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</si>
  <si>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</si>
  <si>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</si>
  <si>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</si>
  <si>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</si>
  <si>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</si>
  <si>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</si>
  <si>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</si>
  <si>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</si>
  <si>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</si>
  <si>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</si>
  <si>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</si>
  <si>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</si>
  <si>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</si>
  <si>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</si>
  <si>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</si>
  <si>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</si>
  <si>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</si>
  <si>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</si>
  <si>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</si>
  <si>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</si>
  <si>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</si>
  <si>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</si>
  <si>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</si>
  <si>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</si>
  <si>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</si>
  <si>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</si>
  <si>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</si>
  <si>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</si>
  <si>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</si>
  <si>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</si>
  <si>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</si>
  <si>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</si>
  <si>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</si>
  <si>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</si>
  <si>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</si>
  <si>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</si>
  <si>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</si>
  <si>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</si>
  <si>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</si>
  <si>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</si>
  <si>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</si>
  <si>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</si>
  <si>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</si>
  <si>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</si>
  <si>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</si>
  <si>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</si>
  <si>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</si>
  <si>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</si>
  <si>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</si>
  <si>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</si>
  <si>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</si>
  <si>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</si>
  <si>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</si>
  <si>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</si>
  <si>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</si>
  <si>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</si>
  <si>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</si>
  <si>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</si>
  <si>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</si>
  <si>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</si>
  <si>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</si>
  <si>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</si>
  <si>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</si>
  <si>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</si>
  <si>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</si>
  <si>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</si>
  <si>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</si>
  <si>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</si>
  <si>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</si>
  <si>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</si>
  <si>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</si>
  <si>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</si>
  <si>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</si>
  <si>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</si>
  <si>
    <t>　　令和６年度 収支予算書</t>
    <rPh sb="2" eb="4">
      <t>レイワ</t>
    </rPh>
    <rPh sb="8" eb="10">
      <t>シュウシ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</si>
</sst>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0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00000000-0008-0000-0300-0000053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3" t="s">
        <v>47</v>
      </c>
      <c r="R1" s="244"/>
      <c r="S1" s="244"/>
      <c r="T1" s="244"/>
      <c r="U1" s="244"/>
      <c r="V1" s="244"/>
      <c r="W1" s="244"/>
      <c r="X1" s="244" t="s">
        <v>48</v>
      </c>
      <c r="Y1" s="244"/>
      <c r="Z1" s="244"/>
      <c r="AA1" s="244"/>
      <c r="AB1" s="244"/>
      <c r="AC1" s="244"/>
      <c r="AD1" s="245"/>
    </row>
    <row r="2" spans="1:35" ht="30" customHeight="1" thickBot="1" x14ac:dyDescent="0.2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6" t="s">
        <v>128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15">
      <c r="A5" s="185" t="s">
        <v>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15">
      <c r="A6" s="179" t="s">
        <v>127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15">
      <c r="A9" s="217">
        <v>1</v>
      </c>
      <c r="B9" s="228" t="s">
        <v>4</v>
      </c>
      <c r="C9" s="209">
        <f>D9*I9*O9</f>
        <v>0</v>
      </c>
      <c r="D9" s="193"/>
      <c r="E9" s="194"/>
      <c r="F9" s="194"/>
      <c r="G9" s="10" t="s">
        <v>5</v>
      </c>
      <c r="H9" s="10" t="s">
        <v>17</v>
      </c>
      <c r="I9" s="195"/>
      <c r="J9" s="195"/>
      <c r="K9" s="195"/>
      <c r="L9" s="196" t="s">
        <v>6</v>
      </c>
      <c r="M9" s="197"/>
      <c r="N9" s="10" t="s">
        <v>58</v>
      </c>
      <c r="O9" s="197">
        <v>12</v>
      </c>
      <c r="P9" s="197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8"/>
      <c r="B10" s="207"/>
      <c r="C10" s="210"/>
      <c r="D10" s="198" t="s">
        <v>118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15">
      <c r="A11" s="226" t="s">
        <v>7</v>
      </c>
      <c r="B11" s="235" t="s">
        <v>8</v>
      </c>
      <c r="C11" s="209">
        <f>IF('支出の部（入力用）'!D33&lt;=120000,ROUNDDOWN('支出の部（入力用）'!D33,-1),120000+(IF(AH13=AH15,AH13,IF(AH13&lt;AH15,AH13,IF(AH15&lt;AH13,AH15)))))</f>
        <v>0</v>
      </c>
      <c r="D11" s="201" t="s">
        <v>63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15">
      <c r="A12" s="227"/>
      <c r="B12" s="236"/>
      <c r="C12" s="210"/>
      <c r="D12" s="163" t="s">
        <v>53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15">
      <c r="A13" s="227"/>
      <c r="B13" s="236"/>
      <c r="C13" s="210"/>
      <c r="D13" s="43" t="s">
        <v>38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/>
      <c r="O13" s="190"/>
      <c r="P13" s="190"/>
      <c r="Q13" s="169" t="s">
        <v>6</v>
      </c>
      <c r="R13" s="169"/>
      <c r="S13" s="45" t="s">
        <v>49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24"/>
      <c r="B15" s="230"/>
      <c r="C15" s="230"/>
      <c r="D15" s="44" t="s">
        <v>50</v>
      </c>
      <c r="E15" s="153" t="s">
        <v>51</v>
      </c>
      <c r="F15" s="153"/>
      <c r="G15" s="153"/>
      <c r="H15" s="153"/>
      <c r="I15" s="153"/>
      <c r="J15" s="153"/>
      <c r="K15" s="153"/>
      <c r="L15" s="153"/>
      <c r="M15" s="153"/>
      <c r="N15" s="154"/>
      <c r="O15" s="154"/>
      <c r="P15" s="152"/>
      <c r="Q15" s="152"/>
      <c r="R15" s="8" t="s">
        <v>52</v>
      </c>
      <c r="S15" s="151" t="str">
        <f>IF('支出の部（入力用）'!D33=0,"",'支出の部（入力用）'!D33-120000)</f>
        <v/>
      </c>
      <c r="T15" s="152"/>
      <c r="U15" s="152"/>
      <c r="V15" s="152"/>
      <c r="W15" s="18" t="s">
        <v>5</v>
      </c>
      <c r="X15" s="153" t="s">
        <v>10</v>
      </c>
      <c r="Y15" s="154"/>
      <c r="Z15" s="154"/>
      <c r="AA15" s="154"/>
      <c r="AB15" s="154"/>
      <c r="AC15" s="154"/>
      <c r="AD15" s="155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24"/>
      <c r="B16" s="150" t="s">
        <v>121</v>
      </c>
      <c r="C16" s="19">
        <f>G16*K16</f>
        <v>0</v>
      </c>
      <c r="D16" s="219" t="s">
        <v>122</v>
      </c>
      <c r="E16" s="220"/>
      <c r="F16" s="220"/>
      <c r="G16" s="168"/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15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15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15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15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15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15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15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15">
      <c r="A25" s="231">
        <v>3</v>
      </c>
      <c r="B25" s="208" t="s">
        <v>12</v>
      </c>
      <c r="C25" s="172">
        <f>I25+I26+R25+R26+AA25+AA26</f>
        <v>0</v>
      </c>
      <c r="D25" s="156"/>
      <c r="E25" s="157"/>
      <c r="F25" s="157"/>
      <c r="G25" s="157"/>
      <c r="H25" s="157"/>
      <c r="I25" s="162"/>
      <c r="J25" s="162"/>
      <c r="K25" s="162"/>
      <c r="L25" s="55" t="s">
        <v>5</v>
      </c>
      <c r="M25" s="157"/>
      <c r="N25" s="157"/>
      <c r="O25" s="157"/>
      <c r="P25" s="157"/>
      <c r="Q25" s="157"/>
      <c r="R25" s="162"/>
      <c r="S25" s="162"/>
      <c r="T25" s="162"/>
      <c r="U25" s="55" t="s">
        <v>5</v>
      </c>
      <c r="V25" s="157"/>
      <c r="W25" s="157"/>
      <c r="X25" s="157"/>
      <c r="Y25" s="157"/>
      <c r="Z25" s="157"/>
      <c r="AA25" s="162"/>
      <c r="AB25" s="162"/>
      <c r="AC25" s="162"/>
      <c r="AD25" s="60" t="s">
        <v>5</v>
      </c>
    </row>
    <row r="26" spans="1:30" s="8" customFormat="1" ht="19.5" customHeight="1" x14ac:dyDescent="0.15">
      <c r="A26" s="232"/>
      <c r="B26" s="233"/>
      <c r="C26" s="234"/>
      <c r="D26" s="174"/>
      <c r="E26" s="175"/>
      <c r="F26" s="175"/>
      <c r="G26" s="175"/>
      <c r="H26" s="175"/>
      <c r="I26" s="166"/>
      <c r="J26" s="166"/>
      <c r="K26" s="166"/>
      <c r="L26" s="56" t="s">
        <v>5</v>
      </c>
      <c r="M26" s="175"/>
      <c r="N26" s="175"/>
      <c r="O26" s="175"/>
      <c r="P26" s="175"/>
      <c r="Q26" s="175"/>
      <c r="R26" s="166"/>
      <c r="S26" s="166"/>
      <c r="T26" s="166"/>
      <c r="U26" s="56" t="s">
        <v>5</v>
      </c>
      <c r="V26" s="175"/>
      <c r="W26" s="175"/>
      <c r="X26" s="175"/>
      <c r="Y26" s="175"/>
      <c r="Z26" s="175"/>
      <c r="AA26" s="166"/>
      <c r="AB26" s="166"/>
      <c r="AC26" s="166"/>
      <c r="AD26" s="58" t="s">
        <v>5</v>
      </c>
    </row>
    <row r="27" spans="1:30" s="8" customFormat="1" ht="19.5" customHeight="1" x14ac:dyDescent="0.15">
      <c r="A27" s="231">
        <v>4</v>
      </c>
      <c r="B27" s="208" t="s">
        <v>13</v>
      </c>
      <c r="C27" s="172">
        <f>I27+I28+R27+R28+AA27+AA28</f>
        <v>0</v>
      </c>
      <c r="D27" s="156"/>
      <c r="E27" s="157"/>
      <c r="F27" s="157"/>
      <c r="G27" s="157"/>
      <c r="H27" s="157"/>
      <c r="I27" s="162"/>
      <c r="J27" s="162"/>
      <c r="K27" s="162"/>
      <c r="L27" s="55" t="s">
        <v>5</v>
      </c>
      <c r="M27" s="157"/>
      <c r="N27" s="157"/>
      <c r="O27" s="157"/>
      <c r="P27" s="157"/>
      <c r="Q27" s="157"/>
      <c r="R27" s="162"/>
      <c r="S27" s="162"/>
      <c r="T27" s="162"/>
      <c r="U27" s="55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15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62" t="s">
        <v>5</v>
      </c>
      <c r="M28" s="160"/>
      <c r="N28" s="160"/>
      <c r="O28" s="160"/>
      <c r="P28" s="160"/>
      <c r="Q28" s="160"/>
      <c r="R28" s="171"/>
      <c r="S28" s="171"/>
      <c r="T28" s="171"/>
      <c r="U28" s="62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15">
      <c r="A29" s="223" t="s">
        <v>62</v>
      </c>
      <c r="B29" s="204" t="s">
        <v>14</v>
      </c>
      <c r="C29" s="172">
        <f>I29+I30+R29+R30+AA29+AA30</f>
        <v>0</v>
      </c>
      <c r="D29" s="156"/>
      <c r="E29" s="157"/>
      <c r="F29" s="157"/>
      <c r="G29" s="157"/>
      <c r="H29" s="157"/>
      <c r="I29" s="162"/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15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15">
      <c r="A31" s="224"/>
      <c r="B31" s="204" t="s">
        <v>60</v>
      </c>
      <c r="C31" s="172">
        <f>I31+I32+R31+R32+AA31+AA32</f>
        <v>0</v>
      </c>
      <c r="D31" s="156"/>
      <c r="E31" s="157"/>
      <c r="F31" s="157"/>
      <c r="G31" s="157"/>
      <c r="H31" s="157"/>
      <c r="I31" s="162"/>
      <c r="J31" s="162"/>
      <c r="K31" s="162"/>
      <c r="L31" s="55" t="s">
        <v>5</v>
      </c>
      <c r="M31" s="157"/>
      <c r="N31" s="157"/>
      <c r="O31" s="157"/>
      <c r="P31" s="157"/>
      <c r="Q31" s="157"/>
      <c r="R31" s="162"/>
      <c r="S31" s="162"/>
      <c r="T31" s="162"/>
      <c r="U31" s="55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15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62" t="s">
        <v>5</v>
      </c>
      <c r="M32" s="160"/>
      <c r="N32" s="160"/>
      <c r="O32" s="160"/>
      <c r="P32" s="160"/>
      <c r="Q32" s="160"/>
      <c r="R32" s="171"/>
      <c r="S32" s="171"/>
      <c r="T32" s="171"/>
      <c r="U32" s="62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15">
      <c r="A33" s="224"/>
      <c r="B33" s="204" t="s">
        <v>61</v>
      </c>
      <c r="C33" s="240">
        <f>I33+I34+R33+R34+AA33+AA34</f>
        <v>0</v>
      </c>
      <c r="D33" s="156"/>
      <c r="E33" s="157"/>
      <c r="F33" s="157"/>
      <c r="G33" s="157"/>
      <c r="H33" s="157"/>
      <c r="I33" s="162"/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15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15">
      <c r="A35" s="231">
        <v>6</v>
      </c>
      <c r="B35" s="238" t="s">
        <v>15</v>
      </c>
      <c r="C35" s="240">
        <f>I35+I36+R35+R36+AA35+AA36</f>
        <v>0</v>
      </c>
      <c r="D35" s="174"/>
      <c r="E35" s="175"/>
      <c r="F35" s="175"/>
      <c r="G35" s="175"/>
      <c r="H35" s="175"/>
      <c r="I35" s="166"/>
      <c r="J35" s="166"/>
      <c r="K35" s="166"/>
      <c r="L35" s="56" t="s">
        <v>5</v>
      </c>
      <c r="M35" s="175"/>
      <c r="N35" s="175"/>
      <c r="O35" s="175"/>
      <c r="P35" s="175"/>
      <c r="Q35" s="175"/>
      <c r="R35" s="166"/>
      <c r="S35" s="166"/>
      <c r="T35" s="166"/>
      <c r="U35" s="56" t="s">
        <v>5</v>
      </c>
      <c r="V35" s="175"/>
      <c r="W35" s="175"/>
      <c r="X35" s="175"/>
      <c r="Y35" s="175"/>
      <c r="Z35" s="175"/>
      <c r="AA35" s="166"/>
      <c r="AB35" s="166"/>
      <c r="AC35" s="166"/>
      <c r="AD35" s="58" t="s">
        <v>5</v>
      </c>
    </row>
    <row r="36" spans="1:30" s="8" customFormat="1" ht="19.5" customHeight="1" thickBot="1" x14ac:dyDescent="0.2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">
      <c r="A37" s="221" t="s">
        <v>16</v>
      </c>
      <c r="B37" s="222"/>
      <c r="C37" s="25">
        <f>SUM(C9:C36)</f>
        <v>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C33:C34"/>
    <mergeCell ref="V33:Z33"/>
    <mergeCell ref="R33:T33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C23:C24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E47" sqref="E47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15">
      <c r="A3" s="224" t="s">
        <v>20</v>
      </c>
      <c r="B3" s="285">
        <v>1</v>
      </c>
      <c r="C3" s="286" t="s">
        <v>21</v>
      </c>
      <c r="D3" s="295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24"/>
      <c r="B4" s="276"/>
      <c r="C4" s="280"/>
      <c r="D4" s="290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24"/>
      <c r="B5" s="274">
        <v>2</v>
      </c>
      <c r="C5" s="279" t="s">
        <v>22</v>
      </c>
      <c r="D5" s="289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24"/>
      <c r="B6" s="276"/>
      <c r="C6" s="280"/>
      <c r="D6" s="290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24"/>
      <c r="B7" s="274">
        <v>3</v>
      </c>
      <c r="C7" s="279" t="s">
        <v>23</v>
      </c>
      <c r="D7" s="289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24"/>
      <c r="B8" s="276"/>
      <c r="C8" s="280"/>
      <c r="D8" s="290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24"/>
      <c r="B10" s="276"/>
      <c r="C10" s="280"/>
      <c r="D10" s="290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24"/>
      <c r="B11" s="274">
        <v>5</v>
      </c>
      <c r="C11" s="277" t="s">
        <v>25</v>
      </c>
      <c r="D11" s="289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24"/>
      <c r="B12" s="276"/>
      <c r="C12" s="278"/>
      <c r="D12" s="290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24"/>
      <c r="B13" s="274">
        <v>6</v>
      </c>
      <c r="C13" s="279" t="s">
        <v>26</v>
      </c>
      <c r="D13" s="289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24"/>
      <c r="B14" s="276"/>
      <c r="C14" s="280"/>
      <c r="D14" s="290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24"/>
      <c r="B15" s="274">
        <v>7</v>
      </c>
      <c r="C15" s="279" t="s">
        <v>54</v>
      </c>
      <c r="D15" s="289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91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24" t="s">
        <v>29</v>
      </c>
      <c r="B18" s="282">
        <v>1</v>
      </c>
      <c r="C18" s="283" t="s">
        <v>30</v>
      </c>
      <c r="D18" s="296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24"/>
      <c r="B19" s="276"/>
      <c r="C19" s="280"/>
      <c r="D19" s="207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24"/>
      <c r="B20" s="274">
        <v>2</v>
      </c>
      <c r="C20" s="297" t="s">
        <v>31</v>
      </c>
      <c r="D20" s="289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24"/>
      <c r="B21" s="276"/>
      <c r="C21" s="298"/>
      <c r="D21" s="290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24"/>
      <c r="B22" s="274">
        <v>3</v>
      </c>
      <c r="C22" s="279" t="s">
        <v>32</v>
      </c>
      <c r="D22" s="289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24"/>
      <c r="B23" s="276"/>
      <c r="C23" s="280"/>
      <c r="D23" s="290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24"/>
      <c r="B24" s="274">
        <v>4</v>
      </c>
      <c r="C24" s="279" t="s">
        <v>33</v>
      </c>
      <c r="D24" s="289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24"/>
      <c r="B25" s="276"/>
      <c r="C25" s="280"/>
      <c r="D25" s="290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24"/>
      <c r="B26" s="274">
        <v>5</v>
      </c>
      <c r="C26" s="279" t="s">
        <v>34</v>
      </c>
      <c r="D26" s="289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24"/>
      <c r="B27" s="276"/>
      <c r="C27" s="280"/>
      <c r="D27" s="290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24"/>
      <c r="B28" s="274">
        <v>6</v>
      </c>
      <c r="C28" s="208" t="s">
        <v>35</v>
      </c>
      <c r="D28" s="289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24"/>
      <c r="B29" s="276"/>
      <c r="C29" s="207"/>
      <c r="D29" s="290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24"/>
      <c r="B30" s="274">
        <v>7</v>
      </c>
      <c r="C30" s="208" t="s">
        <v>55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45</v>
      </c>
      <c r="B47" s="256"/>
      <c r="C47" s="25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46</v>
      </c>
      <c r="B48" s="253"/>
      <c r="C48" s="25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3" t="s">
        <v>47</v>
      </c>
      <c r="R1" s="244"/>
      <c r="S1" s="244"/>
      <c r="T1" s="244"/>
      <c r="U1" s="244"/>
      <c r="V1" s="244"/>
      <c r="W1" s="244"/>
      <c r="X1" s="244" t="s">
        <v>48</v>
      </c>
      <c r="Y1" s="244"/>
      <c r="Z1" s="244"/>
      <c r="AA1" s="244"/>
      <c r="AB1" s="244"/>
      <c r="AC1" s="244"/>
      <c r="AD1" s="245"/>
    </row>
    <row r="2" spans="1:35" ht="30" customHeight="1" thickBot="1" x14ac:dyDescent="0.2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6" t="s">
        <v>126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15">
      <c r="A5" s="185" t="s">
        <v>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15">
      <c r="A6" s="179" t="s">
        <v>127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15">
      <c r="A9" s="217">
        <v>1</v>
      </c>
      <c r="B9" s="228" t="s">
        <v>4</v>
      </c>
      <c r="C9" s="209">
        <f>D9*I9*O9</f>
        <v>1085280</v>
      </c>
      <c r="D9" s="193">
        <v>20</v>
      </c>
      <c r="E9" s="194"/>
      <c r="F9" s="194"/>
      <c r="G9" s="10" t="s">
        <v>5</v>
      </c>
      <c r="H9" s="10" t="s">
        <v>17</v>
      </c>
      <c r="I9" s="195">
        <v>4522</v>
      </c>
      <c r="J9" s="195"/>
      <c r="K9" s="195"/>
      <c r="L9" s="196" t="s">
        <v>6</v>
      </c>
      <c r="M9" s="197"/>
      <c r="N9" s="10" t="s">
        <v>58</v>
      </c>
      <c r="O9" s="197">
        <v>12</v>
      </c>
      <c r="P9" s="197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8"/>
      <c r="B10" s="207"/>
      <c r="C10" s="210"/>
      <c r="D10" s="198" t="s">
        <v>119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15">
      <c r="A11" s="226" t="s">
        <v>7</v>
      </c>
      <c r="B11" s="235" t="s">
        <v>8</v>
      </c>
      <c r="C11" s="209">
        <f>IF('支出の部（記入例）'!D33&lt;=120000,ROUNDDOWN('支出の部（記入例）'!D33,-1),120000+(IF(AH13=AH15,AH13,IF(AH13&lt;AH15,AH13,IF(AH15&lt;AH13,AH15)))))</f>
        <v>617330</v>
      </c>
      <c r="D11" s="201" t="s">
        <v>63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15">
      <c r="A12" s="227"/>
      <c r="B12" s="236"/>
      <c r="C12" s="210"/>
      <c r="D12" s="163" t="s">
        <v>53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15">
      <c r="A13" s="227"/>
      <c r="B13" s="236"/>
      <c r="C13" s="210"/>
      <c r="D13" s="43" t="s">
        <v>69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>
        <v>4522</v>
      </c>
      <c r="O13" s="190"/>
      <c r="P13" s="190"/>
      <c r="Q13" s="169" t="s">
        <v>6</v>
      </c>
      <c r="R13" s="169"/>
      <c r="S13" s="45" t="s">
        <v>49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15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24"/>
      <c r="B15" s="230"/>
      <c r="C15" s="230"/>
      <c r="D15" s="44" t="s">
        <v>50</v>
      </c>
      <c r="E15" s="153" t="s">
        <v>51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8" t="s">
        <v>72</v>
      </c>
      <c r="S15" s="151">
        <f>IF('支出の部（記入例）'!D33=0,"",'支出の部（記入例）'!D33-120000)</f>
        <v>1492000</v>
      </c>
      <c r="T15" s="151"/>
      <c r="U15" s="151"/>
      <c r="V15" s="151"/>
      <c r="W15" s="18" t="s">
        <v>5</v>
      </c>
      <c r="X15" s="153" t="s">
        <v>10</v>
      </c>
      <c r="Y15" s="153"/>
      <c r="Z15" s="153"/>
      <c r="AA15" s="153"/>
      <c r="AB15" s="153"/>
      <c r="AC15" s="153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15">
      <c r="A16" s="224"/>
      <c r="B16" s="150" t="s">
        <v>121</v>
      </c>
      <c r="C16" s="19">
        <f>G16*K16</f>
        <v>0</v>
      </c>
      <c r="D16" s="219" t="s">
        <v>122</v>
      </c>
      <c r="E16" s="220"/>
      <c r="F16" s="220"/>
      <c r="G16" s="168">
        <v>0</v>
      </c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15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15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15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15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15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15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15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15">
      <c r="A25" s="231">
        <v>3</v>
      </c>
      <c r="B25" s="208" t="s">
        <v>12</v>
      </c>
      <c r="C25" s="172">
        <f>I25+I26+R25+R26+AA25+AA26</f>
        <v>68300</v>
      </c>
      <c r="D25" s="156" t="s">
        <v>76</v>
      </c>
      <c r="E25" s="157"/>
      <c r="F25" s="157"/>
      <c r="G25" s="157"/>
      <c r="H25" s="157"/>
      <c r="I25" s="162">
        <v>28300</v>
      </c>
      <c r="J25" s="162"/>
      <c r="K25" s="162"/>
      <c r="L25" s="55" t="s">
        <v>5</v>
      </c>
      <c r="M25" s="157" t="s">
        <v>77</v>
      </c>
      <c r="N25" s="157"/>
      <c r="O25" s="157"/>
      <c r="P25" s="157"/>
      <c r="Q25" s="157"/>
      <c r="R25" s="162">
        <v>20000</v>
      </c>
      <c r="S25" s="162"/>
      <c r="T25" s="162"/>
      <c r="U25" s="55" t="s">
        <v>5</v>
      </c>
      <c r="V25" s="157" t="s">
        <v>78</v>
      </c>
      <c r="W25" s="157"/>
      <c r="X25" s="157"/>
      <c r="Y25" s="157"/>
      <c r="Z25" s="157"/>
      <c r="AA25" s="162">
        <v>20000</v>
      </c>
      <c r="AB25" s="162"/>
      <c r="AC25" s="162"/>
      <c r="AD25" s="60" t="s">
        <v>5</v>
      </c>
    </row>
    <row r="26" spans="1:30" s="8" customFormat="1" ht="19.5" customHeight="1" x14ac:dyDescent="0.15">
      <c r="A26" s="232"/>
      <c r="B26" s="233"/>
      <c r="C26" s="234"/>
      <c r="D26" s="159"/>
      <c r="E26" s="160"/>
      <c r="F26" s="160"/>
      <c r="G26" s="160"/>
      <c r="H26" s="160"/>
      <c r="I26" s="171"/>
      <c r="J26" s="171"/>
      <c r="K26" s="171"/>
      <c r="L26" s="62" t="s">
        <v>5</v>
      </c>
      <c r="M26" s="160"/>
      <c r="N26" s="160"/>
      <c r="O26" s="160"/>
      <c r="P26" s="160"/>
      <c r="Q26" s="160"/>
      <c r="R26" s="171"/>
      <c r="S26" s="171"/>
      <c r="T26" s="171"/>
      <c r="U26" s="62" t="s">
        <v>5</v>
      </c>
      <c r="V26" s="160"/>
      <c r="W26" s="160"/>
      <c r="X26" s="160"/>
      <c r="Y26" s="160"/>
      <c r="Z26" s="160"/>
      <c r="AA26" s="171"/>
      <c r="AB26" s="171"/>
      <c r="AC26" s="171"/>
      <c r="AD26" s="58" t="s">
        <v>5</v>
      </c>
    </row>
    <row r="27" spans="1:30" s="8" customFormat="1" ht="19.5" customHeight="1" x14ac:dyDescent="0.15">
      <c r="A27" s="231">
        <v>4</v>
      </c>
      <c r="B27" s="208" t="s">
        <v>13</v>
      </c>
      <c r="C27" s="172">
        <f>I27+I28+R27+R28+AA27+AA28</f>
        <v>21000</v>
      </c>
      <c r="D27" s="156" t="s">
        <v>79</v>
      </c>
      <c r="E27" s="157"/>
      <c r="F27" s="157"/>
      <c r="G27" s="157"/>
      <c r="H27" s="157"/>
      <c r="I27" s="162">
        <v>6000</v>
      </c>
      <c r="J27" s="162"/>
      <c r="K27" s="162"/>
      <c r="L27" s="56" t="s">
        <v>5</v>
      </c>
      <c r="M27" s="157" t="s">
        <v>80</v>
      </c>
      <c r="N27" s="157"/>
      <c r="O27" s="157"/>
      <c r="P27" s="157"/>
      <c r="Q27" s="157"/>
      <c r="R27" s="162">
        <v>15000</v>
      </c>
      <c r="S27" s="162"/>
      <c r="T27" s="162"/>
      <c r="U27" s="56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15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56" t="s">
        <v>5</v>
      </c>
      <c r="M28" s="160"/>
      <c r="N28" s="160"/>
      <c r="O28" s="160"/>
      <c r="P28" s="160"/>
      <c r="Q28" s="160"/>
      <c r="R28" s="171"/>
      <c r="S28" s="171"/>
      <c r="T28" s="171"/>
      <c r="U28" s="56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15">
      <c r="A29" s="223" t="s">
        <v>62</v>
      </c>
      <c r="B29" s="204" t="s">
        <v>14</v>
      </c>
      <c r="C29" s="172">
        <f>I29+I30+R29+R30+AA29+AA30</f>
        <v>20000</v>
      </c>
      <c r="D29" s="156" t="s">
        <v>81</v>
      </c>
      <c r="E29" s="157"/>
      <c r="F29" s="157"/>
      <c r="G29" s="157"/>
      <c r="H29" s="157"/>
      <c r="I29" s="162">
        <v>20000</v>
      </c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15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15">
      <c r="A31" s="224"/>
      <c r="B31" s="204" t="s">
        <v>60</v>
      </c>
      <c r="C31" s="172">
        <f>I31+I32+R31+R32+AA31+AA32</f>
        <v>60350</v>
      </c>
      <c r="D31" s="156" t="s">
        <v>82</v>
      </c>
      <c r="E31" s="157"/>
      <c r="F31" s="157"/>
      <c r="G31" s="157"/>
      <c r="H31" s="157"/>
      <c r="I31" s="162">
        <v>50000</v>
      </c>
      <c r="J31" s="162"/>
      <c r="K31" s="162"/>
      <c r="L31" s="56" t="s">
        <v>5</v>
      </c>
      <c r="M31" s="157" t="s">
        <v>83</v>
      </c>
      <c r="N31" s="157"/>
      <c r="O31" s="157"/>
      <c r="P31" s="157"/>
      <c r="Q31" s="157"/>
      <c r="R31" s="162">
        <v>10350</v>
      </c>
      <c r="S31" s="162"/>
      <c r="T31" s="162"/>
      <c r="U31" s="56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15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56" t="s">
        <v>5</v>
      </c>
      <c r="M32" s="160"/>
      <c r="N32" s="160"/>
      <c r="O32" s="160"/>
      <c r="P32" s="160"/>
      <c r="Q32" s="160"/>
      <c r="R32" s="171"/>
      <c r="S32" s="171"/>
      <c r="T32" s="171"/>
      <c r="U32" s="56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15">
      <c r="A33" s="224"/>
      <c r="B33" s="204" t="s">
        <v>61</v>
      </c>
      <c r="C33" s="240">
        <f>I33+I34+R33+R34+AA33+AA34</f>
        <v>50</v>
      </c>
      <c r="D33" s="156" t="s">
        <v>84</v>
      </c>
      <c r="E33" s="157"/>
      <c r="F33" s="157"/>
      <c r="G33" s="157"/>
      <c r="H33" s="157"/>
      <c r="I33" s="162">
        <v>50</v>
      </c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15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15">
      <c r="A35" s="231">
        <v>6</v>
      </c>
      <c r="B35" s="238" t="s">
        <v>15</v>
      </c>
      <c r="C35" s="240">
        <f>I35+I36+R35+R36+AA35+AA36</f>
        <v>123510</v>
      </c>
      <c r="D35" s="156" t="s">
        <v>85</v>
      </c>
      <c r="E35" s="157"/>
      <c r="F35" s="157"/>
      <c r="G35" s="157"/>
      <c r="H35" s="157"/>
      <c r="I35" s="162">
        <v>123510</v>
      </c>
      <c r="J35" s="162"/>
      <c r="K35" s="162"/>
      <c r="L35" s="55" t="s">
        <v>5</v>
      </c>
      <c r="M35" s="157"/>
      <c r="N35" s="157"/>
      <c r="O35" s="157"/>
      <c r="P35" s="157"/>
      <c r="Q35" s="157"/>
      <c r="R35" s="162"/>
      <c r="S35" s="162"/>
      <c r="T35" s="162"/>
      <c r="U35" s="55" t="s">
        <v>5</v>
      </c>
      <c r="V35" s="157"/>
      <c r="W35" s="157"/>
      <c r="X35" s="157"/>
      <c r="Y35" s="157"/>
      <c r="Z35" s="157"/>
      <c r="AA35" s="162"/>
      <c r="AB35" s="162"/>
      <c r="AC35" s="162"/>
      <c r="AD35" s="58" t="s">
        <v>5</v>
      </c>
    </row>
    <row r="36" spans="1:30" s="8" customFormat="1" ht="19.5" customHeight="1" thickBot="1" x14ac:dyDescent="0.2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">
      <c r="A37" s="221" t="s">
        <v>16</v>
      </c>
      <c r="B37" s="222"/>
      <c r="C37" s="25">
        <f>SUM(C9:C36)</f>
        <v>1995820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  <mergeCell ref="M28:Q28"/>
    <mergeCell ref="R28:T28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activeCell="K44" sqref="K44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15">
      <c r="A3" s="224" t="s">
        <v>20</v>
      </c>
      <c r="B3" s="285">
        <v>1</v>
      </c>
      <c r="C3" s="286" t="s">
        <v>21</v>
      </c>
      <c r="D3" s="295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15">
      <c r="A4" s="224"/>
      <c r="B4" s="276"/>
      <c r="C4" s="280"/>
      <c r="D4" s="290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15">
      <c r="A5" s="224"/>
      <c r="B5" s="274">
        <v>2</v>
      </c>
      <c r="C5" s="279" t="s">
        <v>22</v>
      </c>
      <c r="D5" s="289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15">
      <c r="A6" s="224"/>
      <c r="B6" s="276"/>
      <c r="C6" s="280"/>
      <c r="D6" s="290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15">
      <c r="A7" s="224"/>
      <c r="B7" s="274">
        <v>3</v>
      </c>
      <c r="C7" s="279" t="s">
        <v>23</v>
      </c>
      <c r="D7" s="289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15">
      <c r="A8" s="224"/>
      <c r="B8" s="276"/>
      <c r="C8" s="280"/>
      <c r="D8" s="290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15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15">
      <c r="A10" s="224"/>
      <c r="B10" s="276"/>
      <c r="C10" s="280"/>
      <c r="D10" s="290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15">
      <c r="A11" s="224"/>
      <c r="B11" s="274">
        <v>5</v>
      </c>
      <c r="C11" s="277" t="s">
        <v>25</v>
      </c>
      <c r="D11" s="289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15">
      <c r="A12" s="224"/>
      <c r="B12" s="276"/>
      <c r="C12" s="278"/>
      <c r="D12" s="290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15">
      <c r="A13" s="224"/>
      <c r="B13" s="274">
        <v>6</v>
      </c>
      <c r="C13" s="279" t="s">
        <v>26</v>
      </c>
      <c r="D13" s="289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15">
      <c r="A14" s="224"/>
      <c r="B14" s="276"/>
      <c r="C14" s="280"/>
      <c r="D14" s="290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15">
      <c r="A15" s="224"/>
      <c r="B15" s="274">
        <v>7</v>
      </c>
      <c r="C15" s="279" t="s">
        <v>54</v>
      </c>
      <c r="D15" s="289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91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24" t="s">
        <v>29</v>
      </c>
      <c r="B18" s="282">
        <v>1</v>
      </c>
      <c r="C18" s="283" t="s">
        <v>30</v>
      </c>
      <c r="D18" s="296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15">
      <c r="A19" s="224"/>
      <c r="B19" s="276"/>
      <c r="C19" s="280"/>
      <c r="D19" s="207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15">
      <c r="A20" s="224"/>
      <c r="B20" s="274">
        <v>2</v>
      </c>
      <c r="C20" s="297" t="s">
        <v>31</v>
      </c>
      <c r="D20" s="289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15">
      <c r="A21" s="224"/>
      <c r="B21" s="276"/>
      <c r="C21" s="298"/>
      <c r="D21" s="290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15">
      <c r="A22" s="224"/>
      <c r="B22" s="274">
        <v>3</v>
      </c>
      <c r="C22" s="279" t="s">
        <v>32</v>
      </c>
      <c r="D22" s="289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15">
      <c r="A23" s="224"/>
      <c r="B23" s="276"/>
      <c r="C23" s="280"/>
      <c r="D23" s="290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15">
      <c r="A24" s="224"/>
      <c r="B24" s="274">
        <v>4</v>
      </c>
      <c r="C24" s="279" t="s">
        <v>33</v>
      </c>
      <c r="D24" s="289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15">
      <c r="A25" s="224"/>
      <c r="B25" s="276"/>
      <c r="C25" s="280"/>
      <c r="D25" s="290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15">
      <c r="A26" s="224"/>
      <c r="B26" s="274">
        <v>5</v>
      </c>
      <c r="C26" s="279" t="s">
        <v>34</v>
      </c>
      <c r="D26" s="289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15">
      <c r="A27" s="224"/>
      <c r="B27" s="276"/>
      <c r="C27" s="280"/>
      <c r="D27" s="290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15">
      <c r="A28" s="224"/>
      <c r="B28" s="274">
        <v>6</v>
      </c>
      <c r="C28" s="208" t="s">
        <v>35</v>
      </c>
      <c r="D28" s="289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15">
      <c r="A29" s="224"/>
      <c r="B29" s="276"/>
      <c r="C29" s="207"/>
      <c r="D29" s="290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15">
      <c r="A30" s="224"/>
      <c r="B30" s="274">
        <v>7</v>
      </c>
      <c r="C30" s="208" t="s">
        <v>55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45</v>
      </c>
      <c r="B47" s="256"/>
      <c r="C47" s="25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46</v>
      </c>
      <c r="B48" s="253"/>
      <c r="C48" s="254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2024-03-12T07:42:41Z</dcterms:modified>
</cp:coreProperties>
</file>